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Sheet'!$A$1:$I$55</definedName>
    <definedName name="_xlnm.Print_Area" localSheetId="2">'Cash Flow Stt'!$A$1:$G$57</definedName>
    <definedName name="_xlnm.Print_Area" localSheetId="3">'Changes in Equity'!$A$1:$J$55</definedName>
    <definedName name="_xlnm.Print_Area" localSheetId="0">'Con. Income Stt'!$A$1:$J$39</definedName>
  </definedNames>
  <calcPr fullCalcOnLoad="1"/>
</workbook>
</file>

<file path=xl/sharedStrings.xml><?xml version="1.0" encoding="utf-8"?>
<sst xmlns="http://schemas.openxmlformats.org/spreadsheetml/2006/main" count="150" uniqueCount="119">
  <si>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</si>
  <si>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</si>
  <si>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</si>
  <si>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</si>
  <si>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</si>
  <si>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</si>
  <si>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</si>
  <si>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</si>
  <si>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</si>
  <si>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</si>
  <si>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</si>
  <si>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</si>
  <si>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</si>
  <si>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</si>
  <si>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</si>
  <si>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</si>
  <si>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</si>
  <si>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</si>
  <si>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</si>
  <si>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</si>
  <si>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</si>
  <si>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</si>
  <si>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</si>
  <si>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</si>
  <si>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</si>
  <si>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</si>
  <si>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</si>
  <si>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</si>
  <si>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</si>
  <si>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</si>
  <si>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</si>
  <si>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</si>
  <si>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</si>
  <si>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</si>
  <si>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</si>
  <si>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</si>
  <si>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</si>
  <si>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</si>
  <si>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</si>
  <si>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</si>
  <si>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</si>
  <si>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</si>
  <si>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</si>
  <si>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</si>
  <si>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</si>
  <si>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</si>
  <si>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</si>
  <si>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</si>
  <si>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</si>
  <si>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</si>
  <si>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</si>
  <si>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</si>
  <si>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</si>
  <si>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</si>
  <si>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</si>
  <si>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</si>
  <si>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</si>
  <si>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</si>
  <si>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</si>
  <si>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</si>
  <si>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 xml:space="preserve">  — As previously reported</t>
  </si>
  <si>
    <t>Net Tangible Assets per share (RM)</t>
  </si>
  <si>
    <t>Changes in borrowings</t>
  </si>
  <si>
    <t>Net cash used in investing activities</t>
  </si>
  <si>
    <t>Net increase in cash and cash equivalents</t>
  </si>
  <si>
    <t>Payment of Dividend to Minority Interest</t>
  </si>
  <si>
    <t>REVENUE</t>
  </si>
  <si>
    <t>COST OF SALES</t>
  </si>
  <si>
    <t>GROSS PROFIT / (LOSS)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</si>
  <si>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</si>
  <si>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</si>
  <si>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</si>
  <si>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</si>
  <si>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</si>
  <si>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</si>
  <si>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</si>
  <si>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</si>
  <si>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</si>
  <si>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</si>
  <si>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</si>
  <si>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</si>
  <si>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</si>
  <si>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 xml:space="preserve">  — Prior Year Adjustment</t>
  </si>
  <si>
    <t>(AUDITED)</t>
  </si>
  <si>
    <t>SHARE     PREMIUM</t>
  </si>
  <si>
    <t>SHARE     CAPITAL</t>
  </si>
  <si>
    <t>Dividend paid</t>
  </si>
  <si>
    <t>Balance as at 01 · 07 · 2003</t>
  </si>
  <si>
    <t xml:space="preserve">  — Issuance of Shares vis ESOS</t>
  </si>
  <si>
    <t>AS AT END OF PRECEDING YEAR CORRESPONDING QUARTER</t>
  </si>
  <si>
    <t>30 · 06 · 2004</t>
  </si>
  <si>
    <t>Short Term Borrowings - Hire Purchase &amp; Leasing</t>
  </si>
  <si>
    <t>Short Term Borrowings -  Bank</t>
  </si>
  <si>
    <t xml:space="preserve">CONDENSED CONSOLIDATED CASH FLOW STATEMENT FOR THE </t>
  </si>
  <si>
    <t xml:space="preserve">  — Issuance of shares - ESOS</t>
  </si>
  <si>
    <t xml:space="preserve">  — Profit for the Year</t>
  </si>
  <si>
    <t>SHARE OF PROFIT / (LOSS) IN ASSOCIATED COMPANY</t>
  </si>
  <si>
    <t>Deferred Tax Asset</t>
  </si>
  <si>
    <t>Negative Goodwill</t>
  </si>
  <si>
    <t>Effect of Exchange Rate Changes</t>
  </si>
  <si>
    <t>CONDENSED CONSOLIDATED STATEMENT OF CHANGES IN EQUITY</t>
  </si>
  <si>
    <t xml:space="preserve">  — Profit for the Period</t>
  </si>
  <si>
    <t>Balance as at 01 · 07 · 2004</t>
  </si>
  <si>
    <t>EXCHANGE RESERVES</t>
  </si>
  <si>
    <t xml:space="preserve">  — Foreign Exchange Differences</t>
  </si>
  <si>
    <t>Exchange Reserves</t>
  </si>
  <si>
    <t>Date : 30 · 05 · 2005</t>
  </si>
  <si>
    <t>FOR THE THIRD QUARTER ENDED 31 MARCH 2005</t>
  </si>
  <si>
    <t>CONDENSED CONSOLIDATED INCOME STATEMENT — THIRD QUARTER</t>
  </si>
  <si>
    <t>31 · 3 · 2005</t>
  </si>
  <si>
    <t>31 · 3 · 2004</t>
  </si>
  <si>
    <t>FOR THE QUARTER ENDED 31 MARCH 2005</t>
  </si>
  <si>
    <t>31 ·  3 · 2004</t>
  </si>
  <si>
    <t>FOR THE THREE QUARTERS ENDED 31 MARCH</t>
  </si>
  <si>
    <t>Balance as at 31 · 3 · 2004</t>
  </si>
  <si>
    <t>Balance as at 31 · 3 · 2005</t>
  </si>
  <si>
    <t xml:space="preserve">  — Dividend</t>
  </si>
  <si>
    <t>OTHER OPERATING INCOME / (LOSS)</t>
  </si>
  <si>
    <t>9 MONTHS ENDED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</si>
</sst>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9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0"/>
  <sheetViews>
    <sheetView tabSelected="1" zoomScale="90" zoomScaleNormal="90" workbookViewId="0" topLeftCell="A6">
      <pane xSplit="1" ySplit="7" topLeftCell="B29" activePane="bottomRight" state="frozen"/>
      <selection pane="topLeft" activeCell="A6" sqref="A6"/>
      <selection pane="topRight" activeCell="B6" sqref="B6"/>
      <selection pane="bottomLeft" activeCell="A13" sqref="A13"/>
      <selection pane="bottomRight" activeCell="B36" sqref="B36"/>
    </sheetView>
  </sheetViews>
  <sheetFormatPr defaultColWidth="9.33203125" defaultRowHeight="12.75"/>
  <cols>
    <col min="1" max="1" width="43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46</v>
      </c>
      <c r="I1" s="3"/>
      <c r="J1" s="3" t="s">
        <v>106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107</v>
      </c>
    </row>
    <row r="5" s="4" customFormat="1" ht="12.75"/>
    <row r="6" s="4" customFormat="1" ht="14.25">
      <c r="A6" s="1" t="s">
        <v>108</v>
      </c>
    </row>
    <row r="7" spans="2:10" s="4" customFormat="1" ht="12.75">
      <c r="B7" s="59" t="s">
        <v>47</v>
      </c>
      <c r="C7" s="59"/>
      <c r="D7" s="59"/>
      <c r="E7" s="59"/>
      <c r="F7" s="16"/>
      <c r="G7" s="59" t="s">
        <v>48</v>
      </c>
      <c r="H7" s="59"/>
      <c r="I7" s="59"/>
      <c r="J7" s="59"/>
    </row>
    <row r="8" spans="4:10" s="4" customFormat="1" ht="12.75">
      <c r="D8" s="59" t="s">
        <v>50</v>
      </c>
      <c r="E8" s="59"/>
      <c r="F8" s="16"/>
      <c r="I8" s="59" t="s">
        <v>50</v>
      </c>
      <c r="J8" s="59"/>
    </row>
    <row r="9" spans="2:10" s="4" customFormat="1" ht="12.75">
      <c r="B9" s="59" t="s">
        <v>49</v>
      </c>
      <c r="C9" s="59"/>
      <c r="D9" s="59" t="s">
        <v>52</v>
      </c>
      <c r="E9" s="59"/>
      <c r="F9" s="16"/>
      <c r="G9" s="59" t="s">
        <v>49</v>
      </c>
      <c r="H9" s="59"/>
      <c r="I9" s="59" t="s">
        <v>54</v>
      </c>
      <c r="J9" s="59"/>
    </row>
    <row r="10" spans="2:10" s="4" customFormat="1" ht="12.75">
      <c r="B10" s="59" t="s">
        <v>51</v>
      </c>
      <c r="C10" s="59"/>
      <c r="D10" s="59" t="s">
        <v>51</v>
      </c>
      <c r="E10" s="59"/>
      <c r="F10" s="16"/>
      <c r="G10" s="59" t="s">
        <v>53</v>
      </c>
      <c r="H10" s="59"/>
      <c r="I10" s="59" t="s">
        <v>55</v>
      </c>
      <c r="J10" s="59"/>
    </row>
    <row r="11" spans="2:10" s="4" customFormat="1" ht="12.75">
      <c r="B11" s="48"/>
      <c r="C11" s="48"/>
      <c r="D11" s="59"/>
      <c r="E11" s="59"/>
      <c r="F11" s="16"/>
      <c r="G11" s="48"/>
      <c r="H11" s="48"/>
      <c r="I11" s="59"/>
      <c r="J11" s="59"/>
    </row>
    <row r="12" spans="2:10" s="4" customFormat="1" ht="12.75">
      <c r="B12" s="59" t="s">
        <v>109</v>
      </c>
      <c r="C12" s="59"/>
      <c r="D12" s="59" t="s">
        <v>110</v>
      </c>
      <c r="E12" s="59"/>
      <c r="F12" s="16"/>
      <c r="G12" s="59" t="str">
        <f>B12</f>
        <v>31 · 3 · 2005</v>
      </c>
      <c r="H12" s="59"/>
      <c r="I12" s="59" t="str">
        <f>D12</f>
        <v>31 · 3 · 2004</v>
      </c>
      <c r="J12" s="59"/>
    </row>
    <row r="13" spans="2:10" s="4" customFormat="1" ht="12.75">
      <c r="B13" s="59" t="s">
        <v>2</v>
      </c>
      <c r="C13" s="59"/>
      <c r="D13" s="59" t="s">
        <v>2</v>
      </c>
      <c r="E13" s="59"/>
      <c r="F13" s="16"/>
      <c r="G13" s="59" t="s">
        <v>2</v>
      </c>
      <c r="H13" s="59"/>
      <c r="I13" s="59" t="s">
        <v>2</v>
      </c>
      <c r="J13" s="59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66</v>
      </c>
      <c r="B15" s="49">
        <v>63796</v>
      </c>
      <c r="C15" s="49"/>
      <c r="D15" s="49">
        <v>53178</v>
      </c>
      <c r="E15" s="49"/>
      <c r="F15" s="49"/>
      <c r="G15" s="49">
        <f>B15+124271</f>
        <v>188067</v>
      </c>
      <c r="H15" s="49"/>
      <c r="I15" s="49">
        <v>166244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67</v>
      </c>
      <c r="B16" s="37">
        <v>-31653</v>
      </c>
      <c r="C16" s="37"/>
      <c r="D16" s="37">
        <v>-27958</v>
      </c>
      <c r="E16" s="37"/>
      <c r="F16" s="37"/>
      <c r="G16" s="37">
        <f>B16-66749</f>
        <v>-98402</v>
      </c>
      <c r="H16" s="37"/>
      <c r="I16" s="37">
        <v>-87779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68</v>
      </c>
      <c r="B17" s="10">
        <f>SUM(B15:B16)</f>
        <v>32143</v>
      </c>
      <c r="C17" s="10"/>
      <c r="D17" s="10">
        <f>SUM(D15:D16)</f>
        <v>25220</v>
      </c>
      <c r="E17" s="10"/>
      <c r="F17" s="10"/>
      <c r="G17" s="10">
        <f>SUM(G15:G16)</f>
        <v>89665</v>
      </c>
      <c r="H17" s="10"/>
      <c r="I17" s="10">
        <f>SUM(I15:I16)</f>
        <v>78465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117</v>
      </c>
      <c r="B18" s="37">
        <v>482</v>
      </c>
      <c r="C18" s="37"/>
      <c r="D18" s="37">
        <v>344</v>
      </c>
      <c r="E18" s="37"/>
      <c r="F18" s="37"/>
      <c r="G18" s="37">
        <f>B18+2625</f>
        <v>3107</v>
      </c>
      <c r="H18" s="37"/>
      <c r="I18" s="37">
        <v>1286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32625</v>
      </c>
      <c r="C19" s="10"/>
      <c r="D19" s="10">
        <f>SUM(D17:D18)</f>
        <v>25564</v>
      </c>
      <c r="E19" s="10"/>
      <c r="F19" s="10"/>
      <c r="G19" s="10">
        <f>SUM(G17:G18)</f>
        <v>92772</v>
      </c>
      <c r="H19" s="10"/>
      <c r="I19" s="10">
        <f>SUM(I17:I18)</f>
        <v>79751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76</v>
      </c>
      <c r="B20" s="37">
        <f>-22901-B22</f>
        <v>-22836</v>
      </c>
      <c r="C20" s="37"/>
      <c r="D20" s="37">
        <v>-22913</v>
      </c>
      <c r="E20" s="37"/>
      <c r="F20" s="37"/>
      <c r="G20" s="37">
        <f>B20-47001</f>
        <v>-69837</v>
      </c>
      <c r="H20" s="37"/>
      <c r="I20" s="37">
        <v>-65809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69</v>
      </c>
      <c r="B21" s="10">
        <f>SUM(B19:B20)</f>
        <v>9789</v>
      </c>
      <c r="C21" s="10"/>
      <c r="D21" s="10">
        <f>SUM(D19:D20)</f>
        <v>2651</v>
      </c>
      <c r="E21" s="10"/>
      <c r="F21" s="10"/>
      <c r="G21" s="10">
        <f>SUM(G19:G20)</f>
        <v>22935</v>
      </c>
      <c r="H21" s="10"/>
      <c r="I21" s="10">
        <f>SUM(I19:I20)</f>
        <v>13942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70</v>
      </c>
      <c r="B22" s="37">
        <v>-65</v>
      </c>
      <c r="C22" s="37"/>
      <c r="D22" s="37">
        <v>-16</v>
      </c>
      <c r="E22" s="37"/>
      <c r="F22" s="37"/>
      <c r="G22" s="37">
        <f>B22-159</f>
        <v>-224</v>
      </c>
      <c r="H22" s="37"/>
      <c r="I22" s="37">
        <v>-178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71</v>
      </c>
      <c r="B23" s="10">
        <f>SUM(B21:B22)</f>
        <v>9724</v>
      </c>
      <c r="C23" s="10"/>
      <c r="D23" s="10">
        <f>SUM(D21:D22)</f>
        <v>2635</v>
      </c>
      <c r="E23" s="10"/>
      <c r="F23" s="10"/>
      <c r="G23" s="10">
        <f>SUM(G21:G22)</f>
        <v>22711</v>
      </c>
      <c r="H23" s="10"/>
      <c r="I23" s="10">
        <f>SUM(I21:I22)</f>
        <v>13764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96</v>
      </c>
      <c r="B24" s="37">
        <v>7</v>
      </c>
      <c r="C24" s="37"/>
      <c r="D24" s="37">
        <v>0</v>
      </c>
      <c r="E24" s="37"/>
      <c r="F24" s="37"/>
      <c r="G24" s="37">
        <f>B24-23</f>
        <v>-16</v>
      </c>
      <c r="H24" s="37"/>
      <c r="I24" s="37">
        <v>0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27" customHeight="1">
      <c r="A25" s="56"/>
      <c r="B25" s="10">
        <f>SUM(B23:B24)</f>
        <v>9731</v>
      </c>
      <c r="C25" s="10"/>
      <c r="D25" s="10">
        <f>SUM(D23:D24)</f>
        <v>2635</v>
      </c>
      <c r="E25" s="10"/>
      <c r="F25" s="10"/>
      <c r="G25" s="10">
        <f>SUM(G23:G24)</f>
        <v>22695</v>
      </c>
      <c r="H25" s="10"/>
      <c r="I25" s="10">
        <f>SUM(I23:I24)</f>
        <v>13764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72</v>
      </c>
      <c r="B26" s="37">
        <v>-2281</v>
      </c>
      <c r="C26" s="37"/>
      <c r="D26" s="37">
        <v>-855</v>
      </c>
      <c r="E26" s="37"/>
      <c r="F26" s="37"/>
      <c r="G26" s="37">
        <f>B26-3857</f>
        <v>-6138</v>
      </c>
      <c r="H26" s="37"/>
      <c r="I26" s="37">
        <v>-4435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>
      <c r="A27" s="56" t="s">
        <v>73</v>
      </c>
      <c r="B27" s="10">
        <f>SUM(B25:B26)</f>
        <v>7450</v>
      </c>
      <c r="C27" s="10"/>
      <c r="D27" s="10">
        <f>SUM(D25:D26)</f>
        <v>1780</v>
      </c>
      <c r="E27" s="10"/>
      <c r="F27" s="10"/>
      <c r="G27" s="10">
        <f>SUM(G25:G26)</f>
        <v>16557</v>
      </c>
      <c r="H27" s="10"/>
      <c r="I27" s="10">
        <f>SUM(I25:I26)</f>
        <v>9329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7" customHeight="1">
      <c r="A28" s="56" t="s">
        <v>74</v>
      </c>
      <c r="B28" s="37">
        <v>-3</v>
      </c>
      <c r="C28" s="37"/>
      <c r="D28" s="37">
        <v>-5</v>
      </c>
      <c r="E28" s="37"/>
      <c r="F28" s="37"/>
      <c r="G28" s="37">
        <f>B28-78</f>
        <v>-81</v>
      </c>
      <c r="H28" s="37"/>
      <c r="I28" s="37">
        <v>-19</v>
      </c>
      <c r="J28" s="3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40.5" customHeight="1" thickBot="1">
      <c r="A29" s="56" t="s">
        <v>77</v>
      </c>
      <c r="B29" s="50">
        <f>SUM(B27:B28)</f>
        <v>7447</v>
      </c>
      <c r="C29" s="50"/>
      <c r="D29" s="50">
        <f>SUM(D27:D28)</f>
        <v>1775</v>
      </c>
      <c r="E29" s="50"/>
      <c r="F29" s="50"/>
      <c r="G29" s="50">
        <f>SUM(G27:G28)</f>
        <v>16476</v>
      </c>
      <c r="H29" s="50"/>
      <c r="I29" s="50">
        <f>SUM(I27:I28)</f>
        <v>9310</v>
      </c>
      <c r="J29" s="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2.5" customHeight="1" thickTop="1">
      <c r="A30" s="5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12.75">
      <c r="A31" s="56" t="s">
        <v>75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4" customHeight="1">
      <c r="A32" s="56" t="s">
        <v>78</v>
      </c>
      <c r="B32" s="51">
        <v>11.96</v>
      </c>
      <c r="C32" s="51"/>
      <c r="D32" s="51">
        <v>4.35</v>
      </c>
      <c r="E32" s="51"/>
      <c r="F32" s="51"/>
      <c r="G32" s="51">
        <v>26.55</v>
      </c>
      <c r="H32" s="51"/>
      <c r="I32" s="51">
        <v>23.03</v>
      </c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79</v>
      </c>
      <c r="B33" s="52">
        <v>11.74</v>
      </c>
      <c r="C33" s="51"/>
      <c r="D33" s="52">
        <v>4.27</v>
      </c>
      <c r="E33" s="51"/>
      <c r="F33" s="51"/>
      <c r="G33" s="52">
        <v>26.06</v>
      </c>
      <c r="H33" s="51"/>
      <c r="I33" s="51">
        <v>22.59</v>
      </c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9" customFormat="1" ht="27" customHeight="1">
      <c r="A34" s="56"/>
      <c r="B34" s="51"/>
      <c r="C34" s="51"/>
      <c r="D34" s="51"/>
      <c r="E34" s="51"/>
      <c r="F34" s="51"/>
      <c r="G34" s="51"/>
      <c r="H34" s="51"/>
      <c r="I34" s="51"/>
      <c r="J34" s="5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24" customHeight="1">
      <c r="A35" s="56" t="s">
        <v>80</v>
      </c>
      <c r="B35" s="53">
        <v>5</v>
      </c>
      <c r="C35" s="53"/>
      <c r="D35" s="53">
        <v>5</v>
      </c>
      <c r="E35" s="53"/>
      <c r="F35" s="53"/>
      <c r="G35" s="53">
        <v>5</v>
      </c>
      <c r="H35" s="53"/>
      <c r="I35" s="53">
        <v>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2:42" s="9" customFormat="1" ht="27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2:42" s="9" customFormat="1" ht="12.75"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9" customFormat="1" ht="27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9" customFormat="1" ht="15" customHeight="1">
      <c r="A39" s="60"/>
      <c r="B39" s="60"/>
      <c r="C39" s="46"/>
      <c r="D39" s="46"/>
      <c r="E39" s="46"/>
      <c r="F39" s="46"/>
      <c r="G39" s="46"/>
      <c r="H39" s="46"/>
      <c r="I39" s="4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9" customFormat="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2:42" s="9" customFormat="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s="4" customFormat="1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s="4" customFormat="1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4" customFormat="1" ht="12.75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4" customFormat="1" ht="12.75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  <row r="819" spans="2:14" ht="12.75"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</row>
    <row r="820" spans="2:14" ht="12.75"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</row>
  </sheetData>
  <mergeCells count="24">
    <mergeCell ref="A39:B39"/>
    <mergeCell ref="A38:J38"/>
    <mergeCell ref="B9:C9"/>
    <mergeCell ref="B10:C10"/>
    <mergeCell ref="G9:H9"/>
    <mergeCell ref="G10:H10"/>
    <mergeCell ref="G12:H12"/>
    <mergeCell ref="G13:H13"/>
    <mergeCell ref="I12:J12"/>
    <mergeCell ref="I13:J13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I8:J8"/>
    <mergeCell ref="I9:J9"/>
    <mergeCell ref="I10:J10"/>
    <mergeCell ref="I11:J11"/>
  </mergeCells>
  <printOptions/>
  <pageMargins left="0.35" right="0" top="0.38" bottom="0.33" header="0" footer="0.21"/>
  <pageSetup fitToHeight="1" fitToWidth="1" horizontalDpi="600" verticalDpi="600" orientation="portrait" paperSize="9" scale="85" r:id="rId1"/>
  <headerFooter alignWithMargins="0">
    <oddFooter>&amp;L&amp;"Times New Roman,Bold"The Condensed Consolidated Income Statement should be read in conjunction with the Annual Financial Report for the year ended 30 June 2004.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workbookViewId="0" topLeftCell="A1">
      <selection activeCell="E63" sqref="E63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46</v>
      </c>
      <c r="E1" s="3"/>
      <c r="F1" s="3"/>
      <c r="G1" s="13"/>
      <c r="I1" s="3" t="str">
        <f>'Con. Income Stt'!J1</f>
        <v>Date : 30 · 05 · 2005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THIRD QUARTER ENDED 31 MARCH 2005</v>
      </c>
      <c r="G4" s="14"/>
    </row>
    <row r="6" ht="14.25">
      <c r="A6" s="1" t="s">
        <v>43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83</v>
      </c>
      <c r="I10" s="63"/>
    </row>
    <row r="11" spans="4:9" ht="12.75">
      <c r="D11" s="15"/>
      <c r="E11" s="59" t="s">
        <v>109</v>
      </c>
      <c r="F11" s="59"/>
      <c r="G11" s="26"/>
      <c r="H11" s="59" t="s">
        <v>90</v>
      </c>
      <c r="I11" s="59"/>
    </row>
    <row r="12" spans="5:9" ht="12.75">
      <c r="E12" s="59" t="s">
        <v>2</v>
      </c>
      <c r="F12" s="59"/>
      <c r="G12" s="26"/>
      <c r="H12" s="59" t="s">
        <v>2</v>
      </c>
      <c r="I12" s="59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28795</v>
      </c>
      <c r="F14" s="17"/>
      <c r="G14" s="17"/>
      <c r="H14" s="17">
        <v>30990</v>
      </c>
    </row>
    <row r="15" spans="1:8" ht="12.75">
      <c r="A15" s="4" t="s">
        <v>6</v>
      </c>
      <c r="E15" s="17">
        <v>2077</v>
      </c>
      <c r="F15" s="17"/>
      <c r="G15" s="17"/>
      <c r="H15" s="17">
        <v>560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97</v>
      </c>
      <c r="E17" s="17">
        <v>269</v>
      </c>
      <c r="F17" s="17"/>
      <c r="G17" s="17"/>
      <c r="H17" s="17">
        <v>285</v>
      </c>
    </row>
    <row r="18" spans="1:8" ht="12.75">
      <c r="A18" s="4" t="s">
        <v>8</v>
      </c>
      <c r="E18" s="17">
        <v>1504</v>
      </c>
      <c r="F18" s="17"/>
      <c r="G18" s="17"/>
      <c r="H18" s="17">
        <v>721</v>
      </c>
    </row>
    <row r="19" spans="5:8" ht="12.75">
      <c r="E19" s="17"/>
      <c r="F19" s="17"/>
      <c r="G19" s="17"/>
      <c r="H19" s="17"/>
    </row>
    <row r="20" spans="1:8" ht="28.5" customHeight="1">
      <c r="A20" s="4" t="s">
        <v>9</v>
      </c>
      <c r="E20" s="17"/>
      <c r="F20" s="17"/>
      <c r="G20" s="17"/>
      <c r="H20" s="17"/>
    </row>
    <row r="21" spans="1:8" ht="12.75">
      <c r="A21" s="27" t="s">
        <v>10</v>
      </c>
      <c r="B21" s="28"/>
      <c r="E21" s="17">
        <v>40766</v>
      </c>
      <c r="F21" s="17"/>
      <c r="G21" s="17"/>
      <c r="H21" s="17">
        <v>34935</v>
      </c>
    </row>
    <row r="22" spans="1:8" ht="12.75">
      <c r="A22" s="27" t="s">
        <v>11</v>
      </c>
      <c r="B22" s="28"/>
      <c r="E22" s="17">
        <v>8320</v>
      </c>
      <c r="F22" s="17"/>
      <c r="G22" s="17"/>
      <c r="H22" s="17">
        <v>8430</v>
      </c>
    </row>
    <row r="23" spans="1:8" ht="12.75">
      <c r="A23" s="27" t="s">
        <v>57</v>
      </c>
      <c r="B23" s="28"/>
      <c r="E23" s="17">
        <v>7954</v>
      </c>
      <c r="F23" s="17"/>
      <c r="G23" s="17"/>
      <c r="H23" s="17">
        <v>7461</v>
      </c>
    </row>
    <row r="24" spans="1:8" ht="12.75">
      <c r="A24" s="27" t="s">
        <v>12</v>
      </c>
      <c r="B24" s="28"/>
      <c r="E24" s="17">
        <v>0</v>
      </c>
      <c r="F24" s="17"/>
      <c r="G24" s="17"/>
      <c r="H24" s="17">
        <v>0</v>
      </c>
    </row>
    <row r="25" spans="1:8" ht="12.75">
      <c r="A25" s="27" t="s">
        <v>58</v>
      </c>
      <c r="B25" s="28"/>
      <c r="E25" s="17">
        <v>1629</v>
      </c>
      <c r="F25" s="17"/>
      <c r="G25" s="17"/>
      <c r="H25" s="17">
        <v>1982</v>
      </c>
    </row>
    <row r="26" spans="1:8" ht="12.75">
      <c r="A26" s="27" t="s">
        <v>13</v>
      </c>
      <c r="B26" s="28"/>
      <c r="E26" s="17">
        <v>36445</v>
      </c>
      <c r="F26" s="17"/>
      <c r="G26" s="17"/>
      <c r="H26" s="17">
        <v>21594</v>
      </c>
    </row>
    <row r="27" spans="5:9" ht="12.75">
      <c r="E27" s="29">
        <f>SUM(E20:E26)</f>
        <v>95114</v>
      </c>
      <c r="F27" s="29"/>
      <c r="G27" s="17"/>
      <c r="H27" s="29">
        <f>SUM(H20:H26)</f>
        <v>74402</v>
      </c>
      <c r="I27" s="30"/>
    </row>
    <row r="28" spans="5:8" ht="12.75">
      <c r="E28" s="17"/>
      <c r="F28" s="17"/>
      <c r="G28" s="17"/>
      <c r="H28" s="17"/>
    </row>
    <row r="29" spans="1:8" ht="28.5" customHeight="1">
      <c r="A29" s="4" t="s">
        <v>14</v>
      </c>
      <c r="E29" s="17"/>
      <c r="F29" s="17"/>
      <c r="G29" s="17"/>
      <c r="H29" s="17"/>
    </row>
    <row r="30" spans="1:8" ht="12.75">
      <c r="A30" s="27" t="s">
        <v>15</v>
      </c>
      <c r="E30" s="17">
        <v>14411</v>
      </c>
      <c r="F30" s="17"/>
      <c r="G30" s="17"/>
      <c r="H30" s="17">
        <v>13388</v>
      </c>
    </row>
    <row r="31" spans="1:8" ht="12.75">
      <c r="A31" s="27" t="s">
        <v>16</v>
      </c>
      <c r="E31" s="17">
        <v>1786</v>
      </c>
      <c r="F31" s="17"/>
      <c r="G31" s="17"/>
      <c r="H31" s="17">
        <v>2051</v>
      </c>
    </row>
    <row r="32" spans="1:8" ht="12.75">
      <c r="A32" s="27" t="s">
        <v>92</v>
      </c>
      <c r="E32" s="17">
        <v>7286</v>
      </c>
      <c r="F32" s="17"/>
      <c r="G32" s="17"/>
      <c r="H32" s="17">
        <v>3210</v>
      </c>
    </row>
    <row r="33" spans="1:8" ht="12.75">
      <c r="A33" s="27" t="s">
        <v>91</v>
      </c>
      <c r="E33" s="17">
        <v>305</v>
      </c>
      <c r="F33" s="17"/>
      <c r="G33" s="17"/>
      <c r="H33" s="17">
        <v>305</v>
      </c>
    </row>
    <row r="34" spans="1:8" ht="12.75">
      <c r="A34" s="27" t="s">
        <v>59</v>
      </c>
      <c r="E34" s="17">
        <v>1889</v>
      </c>
      <c r="F34" s="17"/>
      <c r="G34" s="17"/>
      <c r="H34" s="17">
        <v>678</v>
      </c>
    </row>
    <row r="35" spans="5:9" ht="12.75">
      <c r="E35" s="29">
        <f>SUM(E29:E34)</f>
        <v>25677</v>
      </c>
      <c r="F35" s="29"/>
      <c r="G35" s="17"/>
      <c r="H35" s="29">
        <f>SUM(H29:H34)</f>
        <v>19632</v>
      </c>
      <c r="I35" s="30"/>
    </row>
    <row r="36" spans="5:8" ht="7.5" customHeight="1">
      <c r="E36" s="17"/>
      <c r="F36" s="17"/>
      <c r="G36" s="17"/>
      <c r="H36" s="17"/>
    </row>
    <row r="37" spans="1:8" ht="12.75">
      <c r="A37" s="4" t="s">
        <v>17</v>
      </c>
      <c r="E37" s="17">
        <f>E27-E35</f>
        <v>69437</v>
      </c>
      <c r="F37" s="17"/>
      <c r="G37" s="17"/>
      <c r="H37" s="17">
        <f>H27-H35</f>
        <v>54770</v>
      </c>
    </row>
    <row r="38" spans="5:8" ht="6.75" customHeight="1">
      <c r="E38" s="17"/>
      <c r="F38" s="17"/>
      <c r="G38" s="17"/>
      <c r="H38" s="17"/>
    </row>
    <row r="39" spans="5:9" ht="13.5" thickBot="1">
      <c r="E39" s="23">
        <f>SUM(E14:E18)+E37</f>
        <v>102266</v>
      </c>
      <c r="F39" s="23"/>
      <c r="G39" s="22"/>
      <c r="H39" s="23">
        <f>SUM(H14:H18)+H37</f>
        <v>87510</v>
      </c>
      <c r="I39" s="31"/>
    </row>
    <row r="40" spans="5:8" ht="28.5" customHeight="1" thickTop="1">
      <c r="E40" s="17"/>
      <c r="F40" s="17"/>
      <c r="G40" s="17"/>
      <c r="H40" s="17"/>
    </row>
    <row r="41" spans="1:8" ht="12.75">
      <c r="A41" s="2" t="s">
        <v>18</v>
      </c>
      <c r="E41" s="17"/>
      <c r="F41" s="17"/>
      <c r="G41" s="17"/>
      <c r="H41" s="17"/>
    </row>
    <row r="42" spans="1:8" ht="12.75">
      <c r="A42" s="32" t="s">
        <v>19</v>
      </c>
      <c r="E42" s="17">
        <v>62287</v>
      </c>
      <c r="F42" s="17"/>
      <c r="G42" s="17"/>
      <c r="H42" s="17">
        <v>61813</v>
      </c>
    </row>
    <row r="43" spans="1:8" ht="12.75">
      <c r="A43" s="32" t="s">
        <v>20</v>
      </c>
      <c r="E43" s="17"/>
      <c r="F43" s="17"/>
      <c r="G43" s="17"/>
      <c r="H43" s="17"/>
    </row>
    <row r="44" spans="1:8" ht="12.75">
      <c r="A44" s="27" t="s">
        <v>21</v>
      </c>
      <c r="E44" s="17">
        <v>795</v>
      </c>
      <c r="F44" s="17"/>
      <c r="G44" s="17"/>
      <c r="H44" s="17">
        <v>749</v>
      </c>
    </row>
    <row r="45" spans="1:8" ht="12.75">
      <c r="A45" s="27" t="s">
        <v>22</v>
      </c>
      <c r="E45" s="17">
        <v>38368</v>
      </c>
      <c r="F45" s="17"/>
      <c r="G45" s="17"/>
      <c r="H45" s="17">
        <v>24134</v>
      </c>
    </row>
    <row r="46" spans="1:8" ht="12.75">
      <c r="A46" s="27" t="s">
        <v>105</v>
      </c>
      <c r="E46" s="18">
        <v>-6</v>
      </c>
      <c r="F46" s="17"/>
      <c r="G46" s="17"/>
      <c r="H46" s="18">
        <v>0</v>
      </c>
    </row>
    <row r="47" spans="1:8" ht="12.75">
      <c r="A47" s="32" t="s">
        <v>81</v>
      </c>
      <c r="E47" s="17">
        <f>SUM(E42:E46)</f>
        <v>101444</v>
      </c>
      <c r="F47" s="17"/>
      <c r="G47" s="17"/>
      <c r="H47" s="17">
        <f>SUM(H42:H46)</f>
        <v>86696</v>
      </c>
    </row>
    <row r="48" spans="1:8" ht="22.5" customHeight="1">
      <c r="A48" s="4" t="s">
        <v>23</v>
      </c>
      <c r="E48" s="17">
        <v>260</v>
      </c>
      <c r="F48" s="17"/>
      <c r="G48" s="17"/>
      <c r="H48" s="17">
        <v>229</v>
      </c>
    </row>
    <row r="49" spans="1:8" ht="12.75">
      <c r="A49" s="4" t="s">
        <v>24</v>
      </c>
      <c r="E49" s="17">
        <v>254</v>
      </c>
      <c r="F49" s="17"/>
      <c r="G49" s="17"/>
      <c r="H49" s="17">
        <v>497</v>
      </c>
    </row>
    <row r="50" spans="1:8" ht="12.75">
      <c r="A50" s="4" t="s">
        <v>98</v>
      </c>
      <c r="E50" s="17">
        <v>220</v>
      </c>
      <c r="F50" s="17"/>
      <c r="G50" s="17"/>
      <c r="H50" s="17"/>
    </row>
    <row r="51" spans="1:8" ht="12.75">
      <c r="A51" s="4" t="s">
        <v>25</v>
      </c>
      <c r="E51" s="17">
        <v>88</v>
      </c>
      <c r="F51" s="17"/>
      <c r="G51" s="17"/>
      <c r="H51" s="17">
        <v>88</v>
      </c>
    </row>
    <row r="52" spans="5:8" ht="12.75">
      <c r="E52" s="17"/>
      <c r="F52" s="17"/>
      <c r="G52" s="17"/>
      <c r="H52" s="17"/>
    </row>
    <row r="53" spans="5:9" ht="13.5" thickBot="1">
      <c r="E53" s="23">
        <f>SUM(E47:E52)</f>
        <v>102266</v>
      </c>
      <c r="F53" s="23"/>
      <c r="G53" s="22"/>
      <c r="H53" s="23">
        <f>SUM(H47:H52)</f>
        <v>87510</v>
      </c>
      <c r="I53" s="31"/>
    </row>
    <row r="54" spans="5:8" ht="13.5" thickTop="1">
      <c r="E54" s="17"/>
      <c r="F54" s="17"/>
      <c r="G54" s="17"/>
      <c r="H54" s="17"/>
    </row>
    <row r="55" spans="1:8" ht="12.75">
      <c r="A55" s="4" t="s">
        <v>61</v>
      </c>
      <c r="E55" s="33">
        <f>(E42+E44+E45+E46-E18)/E42</f>
        <v>1.6045081638223064</v>
      </c>
      <c r="F55" s="33"/>
      <c r="G55" s="34"/>
      <c r="H55" s="33">
        <f>(H42+H44+H45+H46-H18)/H42</f>
        <v>1.3908886480190252</v>
      </c>
    </row>
    <row r="56" spans="5:8" ht="28.5" customHeight="1">
      <c r="E56" s="5"/>
      <c r="F56" s="5"/>
      <c r="G56" s="17"/>
      <c r="H56" s="5"/>
    </row>
    <row r="57" spans="5:8" ht="28.5" customHeight="1">
      <c r="E57" s="5">
        <f>E53-E39</f>
        <v>0</v>
      </c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spans="5:8" ht="28.5" customHeight="1">
      <c r="E87" s="5"/>
      <c r="F87" s="5"/>
      <c r="G87" s="17"/>
      <c r="H87" s="5"/>
    </row>
    <row r="88" spans="5:8" ht="28.5" customHeight="1">
      <c r="E88" s="5"/>
      <c r="F88" s="5"/>
      <c r="G88" s="17"/>
      <c r="H88" s="5"/>
    </row>
    <row r="89" spans="5:8" ht="28.5" customHeight="1">
      <c r="E89" s="5"/>
      <c r="F89" s="5"/>
      <c r="G89" s="17"/>
      <c r="H89" s="5"/>
    </row>
    <row r="90" spans="5:8" ht="28.5" customHeight="1">
      <c r="E90" s="5"/>
      <c r="F90" s="5"/>
      <c r="G90" s="17"/>
      <c r="H90" s="5"/>
    </row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fitToHeight="1" fitToWidth="1" horizontalDpi="600" verticalDpi="600" orientation="portrait" paperSize="9" scale="95" r:id="rId1"/>
  <headerFooter alignWithMargins="0">
    <oddFooter>&amp;L&amp;"Times New Roman,Bold"&amp;11The Condensed Consolidated Balance Sheet should be read in conjunction with the Annual Financial Report for the year ended 30 June 2004.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">
      <selection activeCell="A7" sqref="A7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46</v>
      </c>
      <c r="E1" s="3"/>
      <c r="G1" s="3" t="str">
        <f>'Con. Income Stt'!J1</f>
        <v>Date : 30 · 05 · 2005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111</v>
      </c>
      <c r="D4" s="14"/>
      <c r="F4" s="14"/>
    </row>
    <row r="6" spans="1:7" ht="14.25">
      <c r="A6" s="64" t="s">
        <v>93</v>
      </c>
      <c r="B6" s="64"/>
      <c r="C6" s="64"/>
      <c r="D6" s="64"/>
      <c r="E6" s="64"/>
      <c r="F6" s="64"/>
      <c r="G6" s="64"/>
    </row>
    <row r="7" spans="1:7" ht="14.25">
      <c r="A7" s="57" t="s">
        <v>118</v>
      </c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89</v>
      </c>
      <c r="G8" s="63"/>
      <c r="H8" s="59"/>
      <c r="I8" s="59"/>
    </row>
    <row r="9" spans="4:9" ht="44.25" customHeight="1">
      <c r="D9" s="63"/>
      <c r="E9" s="63"/>
      <c r="F9" s="63"/>
      <c r="G9" s="63"/>
      <c r="H9" s="59"/>
      <c r="I9" s="59"/>
    </row>
    <row r="10" spans="4:9" ht="12.75">
      <c r="D10" s="59" t="s">
        <v>109</v>
      </c>
      <c r="E10" s="59"/>
      <c r="F10" s="59" t="s">
        <v>112</v>
      </c>
      <c r="G10" s="59"/>
      <c r="H10" s="59"/>
      <c r="I10" s="59"/>
    </row>
    <row r="11" spans="4:9" ht="12.75">
      <c r="D11" s="59" t="s">
        <v>2</v>
      </c>
      <c r="E11" s="59"/>
      <c r="F11" s="59" t="s">
        <v>2</v>
      </c>
      <c r="G11" s="59"/>
      <c r="H11" s="59"/>
      <c r="I11" s="59"/>
    </row>
    <row r="12" spans="4:9" ht="12.75">
      <c r="D12" s="16"/>
      <c r="E12" s="16"/>
      <c r="F12" s="17"/>
      <c r="H12" s="59"/>
      <c r="I12" s="59"/>
    </row>
    <row r="13" spans="1:9" ht="12.75">
      <c r="A13" s="2" t="s">
        <v>26</v>
      </c>
      <c r="D13" s="17"/>
      <c r="F13" s="17"/>
      <c r="H13" s="59"/>
      <c r="I13" s="59"/>
    </row>
    <row r="14" spans="1:6" ht="12.75">
      <c r="A14" s="4" t="s">
        <v>27</v>
      </c>
      <c r="D14" s="17">
        <v>9731</v>
      </c>
      <c r="F14" s="17">
        <v>13764</v>
      </c>
    </row>
    <row r="15" spans="4:6" ht="12.75">
      <c r="D15" s="17"/>
      <c r="F15" s="17"/>
    </row>
    <row r="16" spans="1:6" ht="12.75">
      <c r="A16" s="2" t="s">
        <v>28</v>
      </c>
      <c r="D16" s="17"/>
      <c r="F16" s="17"/>
    </row>
    <row r="17" spans="1:6" ht="12.75">
      <c r="A17" s="4" t="s">
        <v>29</v>
      </c>
      <c r="D17" s="17">
        <v>2117</v>
      </c>
      <c r="F17" s="17">
        <v>5889</v>
      </c>
    </row>
    <row r="18" spans="1:7" ht="12.75">
      <c r="A18" s="4" t="s">
        <v>30</v>
      </c>
      <c r="D18" s="18">
        <v>-1762</v>
      </c>
      <c r="E18" s="19"/>
      <c r="F18" s="18">
        <v>-5272</v>
      </c>
      <c r="G18" s="19"/>
    </row>
    <row r="19" spans="1:6" ht="12.75">
      <c r="A19" s="4" t="s">
        <v>31</v>
      </c>
      <c r="D19" s="17">
        <f>SUM(D13:D18)</f>
        <v>10086</v>
      </c>
      <c r="F19" s="17">
        <f>SUM(F13:F18)</f>
        <v>14381</v>
      </c>
    </row>
    <row r="20" spans="4:6" ht="12.75">
      <c r="D20" s="17"/>
      <c r="F20" s="17"/>
    </row>
    <row r="21" spans="1:6" ht="12.75">
      <c r="A21" s="4" t="s">
        <v>32</v>
      </c>
      <c r="D21" s="17">
        <v>9754</v>
      </c>
      <c r="F21" s="17">
        <v>-290</v>
      </c>
    </row>
    <row r="22" spans="1:6" ht="12.75">
      <c r="A22" s="4" t="s">
        <v>33</v>
      </c>
      <c r="D22" s="17">
        <v>-7146</v>
      </c>
      <c r="F22" s="17">
        <v>5991</v>
      </c>
    </row>
    <row r="23" spans="1:7" s="2" customFormat="1" ht="12.75">
      <c r="A23" s="2" t="s">
        <v>37</v>
      </c>
      <c r="D23" s="20">
        <f>SUM(D19:D22)</f>
        <v>12694</v>
      </c>
      <c r="E23" s="21"/>
      <c r="F23" s="20">
        <f>SUM(F19:F22)</f>
        <v>20082</v>
      </c>
      <c r="G23" s="21"/>
    </row>
    <row r="24" spans="4:6" ht="12.75">
      <c r="D24" s="17"/>
      <c r="F24" s="17"/>
    </row>
    <row r="25" spans="1:6" ht="12.75">
      <c r="A25" s="2" t="s">
        <v>34</v>
      </c>
      <c r="D25" s="17"/>
      <c r="F25" s="17"/>
    </row>
    <row r="26" spans="1:6" ht="12.75">
      <c r="A26" s="4" t="s">
        <v>35</v>
      </c>
      <c r="D26" s="17">
        <v>94</v>
      </c>
      <c r="F26" s="17">
        <v>1693</v>
      </c>
    </row>
    <row r="27" spans="1:6" ht="12.75">
      <c r="A27" s="4" t="s">
        <v>36</v>
      </c>
      <c r="D27" s="17">
        <v>-2716</v>
      </c>
      <c r="F27" s="17">
        <v>-9410</v>
      </c>
    </row>
    <row r="28" spans="1:7" s="2" customFormat="1" ht="12.75">
      <c r="A28" s="2" t="s">
        <v>63</v>
      </c>
      <c r="D28" s="20">
        <f>SUM(D26:D27)</f>
        <v>-2622</v>
      </c>
      <c r="E28" s="21"/>
      <c r="F28" s="20">
        <f>SUM(F26:F27)</f>
        <v>-7717</v>
      </c>
      <c r="G28" s="21"/>
    </row>
    <row r="29" spans="4:6" ht="12.75">
      <c r="D29" s="17"/>
      <c r="F29" s="17"/>
    </row>
    <row r="30" spans="1:6" ht="12.75">
      <c r="A30" s="2" t="s">
        <v>38</v>
      </c>
      <c r="D30" s="17"/>
      <c r="F30" s="17"/>
    </row>
    <row r="31" spans="1:6" ht="12.75">
      <c r="A31" s="4" t="s">
        <v>39</v>
      </c>
      <c r="D31" s="17">
        <v>0</v>
      </c>
      <c r="F31" s="17">
        <v>0</v>
      </c>
    </row>
    <row r="32" spans="1:6" ht="12.75">
      <c r="A32" s="4" t="s">
        <v>65</v>
      </c>
      <c r="D32" s="17">
        <v>0</v>
      </c>
      <c r="F32" s="17">
        <v>0</v>
      </c>
    </row>
    <row r="33" spans="1:6" ht="12.75">
      <c r="A33" s="4" t="s">
        <v>86</v>
      </c>
      <c r="D33" s="17">
        <v>-2242</v>
      </c>
      <c r="F33" s="17">
        <v>-1466</v>
      </c>
    </row>
    <row r="34" spans="1:6" ht="12.75">
      <c r="A34" s="4" t="s">
        <v>62</v>
      </c>
      <c r="D34" s="17">
        <v>-1453</v>
      </c>
      <c r="F34" s="17">
        <f>-1482</f>
        <v>-1482</v>
      </c>
    </row>
    <row r="35" spans="1:7" s="2" customFormat="1" ht="12.75">
      <c r="A35" s="2" t="s">
        <v>40</v>
      </c>
      <c r="D35" s="20">
        <f>SUM(D31:D34)</f>
        <v>-3695</v>
      </c>
      <c r="E35" s="21"/>
      <c r="F35" s="20">
        <f>SUM(F31:F34)</f>
        <v>-2948</v>
      </c>
      <c r="G35" s="21"/>
    </row>
    <row r="36" spans="4:6" ht="12.75">
      <c r="D36" s="17"/>
      <c r="F36" s="17"/>
    </row>
    <row r="37" spans="1:6" s="2" customFormat="1" ht="12.75">
      <c r="A37" s="2" t="s">
        <v>64</v>
      </c>
      <c r="D37" s="22">
        <f>D23+D28+D35</f>
        <v>6377</v>
      </c>
      <c r="F37" s="22">
        <f>F23+F28+F35</f>
        <v>9417</v>
      </c>
    </row>
    <row r="38" spans="4:6" s="2" customFormat="1" ht="12.75">
      <c r="D38" s="22"/>
      <c r="F38" s="22"/>
    </row>
    <row r="39" spans="1:6" s="2" customFormat="1" ht="12.75">
      <c r="A39" s="4" t="s">
        <v>41</v>
      </c>
      <c r="B39" s="4"/>
      <c r="C39" s="4"/>
      <c r="D39" s="17">
        <v>30048</v>
      </c>
      <c r="F39" s="17">
        <v>18762</v>
      </c>
    </row>
    <row r="40" spans="1:6" s="2" customFormat="1" ht="12.75">
      <c r="A40" s="4"/>
      <c r="B40" s="4"/>
      <c r="C40" s="4"/>
      <c r="D40" s="17"/>
      <c r="F40" s="17"/>
    </row>
    <row r="41" spans="1:6" s="2" customFormat="1" ht="12.75">
      <c r="A41" s="4" t="s">
        <v>99</v>
      </c>
      <c r="B41" s="4"/>
      <c r="C41" s="4"/>
      <c r="D41" s="17">
        <v>20</v>
      </c>
      <c r="F41" s="17">
        <v>0</v>
      </c>
    </row>
    <row r="42" spans="4:6" s="2" customFormat="1" ht="12.75">
      <c r="D42" s="22"/>
      <c r="F42" s="22"/>
    </row>
    <row r="43" spans="1:7" s="2" customFormat="1" ht="13.5" thickBot="1">
      <c r="A43" s="2" t="s">
        <v>42</v>
      </c>
      <c r="D43" s="23">
        <f>SUM(D37:D42)</f>
        <v>36445</v>
      </c>
      <c r="E43" s="24"/>
      <c r="F43" s="23">
        <f>SUM(F37:F42)</f>
        <v>28179</v>
      </c>
      <c r="G43" s="24"/>
    </row>
    <row r="44" spans="4:6" ht="13.5" thickTop="1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4:6" ht="12.75">
      <c r="D54" s="17"/>
      <c r="F54" s="17"/>
    </row>
    <row r="55" spans="4:6" ht="12.75">
      <c r="D55" s="17"/>
      <c r="F55" s="17"/>
    </row>
    <row r="56" spans="1:7" ht="12.75">
      <c r="A56" s="2"/>
      <c r="B56" s="65"/>
      <c r="C56" s="65"/>
      <c r="D56" s="65"/>
      <c r="E56" s="65"/>
      <c r="F56" s="65"/>
      <c r="G56" s="65"/>
    </row>
    <row r="57" spans="2:7" ht="12.75">
      <c r="B57" s="65"/>
      <c r="C57" s="65"/>
      <c r="D57" s="65"/>
      <c r="E57" s="65"/>
      <c r="F57" s="65"/>
      <c r="G57" s="65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  <row r="150" spans="4:6" ht="12.75">
      <c r="D150" s="17"/>
      <c r="F150" s="17"/>
    </row>
    <row r="151" spans="4:6" ht="12.75">
      <c r="D151" s="17"/>
      <c r="F151" s="17"/>
    </row>
  </sheetData>
  <mergeCells count="14">
    <mergeCell ref="H12:I12"/>
    <mergeCell ref="H13:I13"/>
    <mergeCell ref="F8:G9"/>
    <mergeCell ref="F11:G11"/>
    <mergeCell ref="H8:I8"/>
    <mergeCell ref="H9:I9"/>
    <mergeCell ref="H10:I10"/>
    <mergeCell ref="H11:I11"/>
    <mergeCell ref="A6:G6"/>
    <mergeCell ref="B56:G57"/>
    <mergeCell ref="F10:G10"/>
    <mergeCell ref="D10:E10"/>
    <mergeCell ref="D8:E9"/>
    <mergeCell ref="D11:E11"/>
  </mergeCells>
  <printOptions horizontalCentered="1"/>
  <pageMargins left="0.5" right="0.5" top="0.5" bottom="0.3" header="0.25" footer="0.25"/>
  <pageSetup horizontalDpi="600" verticalDpi="600" orientation="portrait" paperSize="9" r:id="rId1"/>
  <headerFooter alignWithMargins="0">
    <oddFooter>&amp;L&amp;"Arial Narrow,Bold"The Condensed Consolidated Cash Flow Statement should be read in conjunction with the Annual Financial Report for the year ended 30 June 2004.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0" zoomScaleNormal="90" workbookViewId="0" topLeftCell="A21">
      <selection activeCell="A4" sqref="A4"/>
    </sheetView>
  </sheetViews>
  <sheetFormatPr defaultColWidth="9.33203125" defaultRowHeight="12.75"/>
  <cols>
    <col min="1" max="1" width="5.83203125" style="4" customWidth="1"/>
    <col min="2" max="2" width="15.83203125" style="4" customWidth="1"/>
    <col min="3" max="3" width="4.83203125" style="4" customWidth="1"/>
    <col min="4" max="4" width="9.66015625" style="4" customWidth="1"/>
    <col min="5" max="5" width="20" style="4" customWidth="1"/>
    <col min="6" max="6" width="20" style="4" hidden="1" customWidth="1"/>
    <col min="7" max="9" width="20" style="4" customWidth="1"/>
    <col min="10" max="10" width="20" style="2" customWidth="1"/>
    <col min="11" max="12" width="17.66015625" style="4" customWidth="1"/>
    <col min="13" max="16384" width="9.33203125" style="4" customWidth="1"/>
  </cols>
  <sheetData>
    <row r="1" spans="1:10" s="2" customFormat="1" ht="15.75">
      <c r="A1" s="36" t="s">
        <v>46</v>
      </c>
      <c r="I1" s="3"/>
      <c r="J1" s="3" t="str">
        <f>'Con. Income Stt'!J1</f>
        <v>Date : 30 · 05 · 2005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113</v>
      </c>
    </row>
    <row r="6" ht="14.25">
      <c r="A6" s="1" t="s">
        <v>100</v>
      </c>
    </row>
    <row r="7" ht="12.75">
      <c r="A7" s="2"/>
    </row>
    <row r="9" spans="5:10" ht="25.5">
      <c r="E9" s="6" t="s">
        <v>85</v>
      </c>
      <c r="F9" s="6" t="s">
        <v>56</v>
      </c>
      <c r="G9" s="6" t="s">
        <v>84</v>
      </c>
      <c r="H9" s="6" t="s">
        <v>103</v>
      </c>
      <c r="I9" s="6" t="s">
        <v>44</v>
      </c>
      <c r="J9" s="6" t="s">
        <v>45</v>
      </c>
    </row>
    <row r="10" spans="5:10" ht="12.75"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</row>
    <row r="11" spans="1:10" ht="12.75">
      <c r="A11" s="8"/>
      <c r="E11" s="5"/>
      <c r="F11" s="5"/>
      <c r="G11" s="5"/>
      <c r="H11" s="5"/>
      <c r="I11" s="5"/>
      <c r="J11" s="40"/>
    </row>
    <row r="12" spans="1:10" ht="24" customHeight="1">
      <c r="A12" s="39" t="s">
        <v>87</v>
      </c>
      <c r="E12" s="5"/>
      <c r="F12" s="5"/>
      <c r="G12" s="5"/>
      <c r="H12" s="5"/>
      <c r="I12" s="5"/>
      <c r="J12" s="40"/>
    </row>
    <row r="13" spans="1:10" s="9" customFormat="1" ht="24" customHeight="1">
      <c r="A13" s="9" t="s">
        <v>60</v>
      </c>
      <c r="E13" s="41">
        <v>40002</v>
      </c>
      <c r="F13" s="41">
        <v>0</v>
      </c>
      <c r="G13" s="41">
        <v>1</v>
      </c>
      <c r="H13" s="41">
        <v>0</v>
      </c>
      <c r="I13" s="41">
        <v>41372</v>
      </c>
      <c r="J13" s="42">
        <f>SUM(E13:I13)</f>
        <v>81375</v>
      </c>
    </row>
    <row r="14" spans="1:10" s="9" customFormat="1" ht="24" customHeight="1">
      <c r="A14" s="9" t="s">
        <v>82</v>
      </c>
      <c r="E14" s="37">
        <v>0</v>
      </c>
      <c r="F14" s="37"/>
      <c r="G14" s="37">
        <v>0</v>
      </c>
      <c r="H14" s="37">
        <v>0</v>
      </c>
      <c r="I14" s="37">
        <v>-25</v>
      </c>
      <c r="J14" s="38">
        <f>SUM(E14:I14)</f>
        <v>-25</v>
      </c>
    </row>
    <row r="15" spans="5:10" s="9" customFormat="1" ht="24" customHeight="1">
      <c r="E15" s="11">
        <f>SUM(E13:E14)</f>
        <v>40002</v>
      </c>
      <c r="F15" s="11">
        <f>SUM(F13:F13)</f>
        <v>0</v>
      </c>
      <c r="G15" s="11">
        <f>SUM(G13:G14)</f>
        <v>1</v>
      </c>
      <c r="H15" s="11">
        <f>SUM(H13:H14)</f>
        <v>0</v>
      </c>
      <c r="I15" s="11">
        <f>SUM(I13:I14)</f>
        <v>41347</v>
      </c>
      <c r="J15" s="11">
        <f>SUM(J13:J14)</f>
        <v>81350</v>
      </c>
    </row>
    <row r="16" spans="1:10" s="9" customFormat="1" ht="24" customHeight="1">
      <c r="A16" s="9" t="s">
        <v>94</v>
      </c>
      <c r="E16" s="10">
        <v>1054</v>
      </c>
      <c r="F16" s="10"/>
      <c r="G16" s="10">
        <v>639</v>
      </c>
      <c r="H16" s="11">
        <v>0</v>
      </c>
      <c r="I16" s="11">
        <v>0</v>
      </c>
      <c r="J16" s="11">
        <f>SUM(E16:I16)</f>
        <v>1693</v>
      </c>
    </row>
    <row r="17" spans="1:10" s="9" customFormat="1" ht="24" customHeight="1">
      <c r="A17" s="9" t="s">
        <v>116</v>
      </c>
      <c r="E17" s="10"/>
      <c r="F17" s="10"/>
      <c r="G17" s="10"/>
      <c r="H17" s="11"/>
      <c r="I17" s="10">
        <v>-1466</v>
      </c>
      <c r="J17" s="11">
        <f>SUM(E17:I17)</f>
        <v>-1466</v>
      </c>
    </row>
    <row r="18" spans="1:10" s="9" customFormat="1" ht="23.25" customHeight="1">
      <c r="A18" s="9" t="s">
        <v>101</v>
      </c>
      <c r="E18" s="41">
        <v>0</v>
      </c>
      <c r="F18" s="41">
        <v>0</v>
      </c>
      <c r="G18" s="41">
        <v>0</v>
      </c>
      <c r="H18" s="41">
        <v>0</v>
      </c>
      <c r="I18" s="41">
        <v>9310</v>
      </c>
      <c r="J18" s="42">
        <f>SUM(E18:I18)</f>
        <v>9310</v>
      </c>
    </row>
    <row r="19" spans="1:10" s="39" customFormat="1" ht="24" customHeight="1" thickBot="1">
      <c r="A19" s="39" t="s">
        <v>114</v>
      </c>
      <c r="E19" s="12">
        <f aca="true" t="shared" si="0" ref="E19:J19">SUM(E15:E18)</f>
        <v>41056</v>
      </c>
      <c r="F19" s="12">
        <f t="shared" si="0"/>
        <v>0</v>
      </c>
      <c r="G19" s="12">
        <f t="shared" si="0"/>
        <v>640</v>
      </c>
      <c r="H19" s="12">
        <f t="shared" si="0"/>
        <v>0</v>
      </c>
      <c r="I19" s="12">
        <f t="shared" si="0"/>
        <v>49191</v>
      </c>
      <c r="J19" s="12">
        <f t="shared" si="0"/>
        <v>90887</v>
      </c>
    </row>
    <row r="20" spans="5:10" s="9" customFormat="1" ht="24" customHeight="1" thickTop="1">
      <c r="E20" s="41"/>
      <c r="F20" s="41"/>
      <c r="G20" s="41"/>
      <c r="H20" s="41"/>
      <c r="I20" s="41"/>
      <c r="J20" s="41"/>
    </row>
    <row r="21" spans="1:10" ht="24" customHeight="1">
      <c r="A21" s="39" t="s">
        <v>102</v>
      </c>
      <c r="E21" s="5"/>
      <c r="F21" s="5"/>
      <c r="G21" s="5"/>
      <c r="H21" s="5"/>
      <c r="I21" s="5"/>
      <c r="J21" s="40"/>
    </row>
    <row r="22" spans="1:10" s="9" customFormat="1" ht="24" customHeight="1">
      <c r="A22" s="9" t="s">
        <v>60</v>
      </c>
      <c r="E22" s="41">
        <v>61813</v>
      </c>
      <c r="F22" s="41"/>
      <c r="G22" s="41">
        <v>749</v>
      </c>
      <c r="H22" s="41">
        <v>0</v>
      </c>
      <c r="I22" s="41">
        <v>24134</v>
      </c>
      <c r="J22" s="42">
        <f>SUM(E22:I22)</f>
        <v>86696</v>
      </c>
    </row>
    <row r="23" spans="1:10" s="9" customFormat="1" ht="24" customHeight="1">
      <c r="A23" s="9" t="s">
        <v>82</v>
      </c>
      <c r="E23" s="37">
        <v>0</v>
      </c>
      <c r="F23" s="37"/>
      <c r="G23" s="37">
        <v>0</v>
      </c>
      <c r="H23" s="37">
        <v>0</v>
      </c>
      <c r="I23" s="37">
        <v>0</v>
      </c>
      <c r="J23" s="38">
        <f>SUM(E23:I23)</f>
        <v>0</v>
      </c>
    </row>
    <row r="24" spans="5:10" s="9" customFormat="1" ht="24" customHeight="1">
      <c r="E24" s="11">
        <f>SUM(E22:E23)</f>
        <v>61813</v>
      </c>
      <c r="F24" s="11">
        <f>SUM(F22:F22)</f>
        <v>0</v>
      </c>
      <c r="G24" s="11">
        <f>SUM(G22:G23)</f>
        <v>749</v>
      </c>
      <c r="H24" s="11">
        <f>SUM(H22:H23)</f>
        <v>0</v>
      </c>
      <c r="I24" s="11">
        <f>SUM(I22:I23)</f>
        <v>24134</v>
      </c>
      <c r="J24" s="11">
        <f>SUM(J22:J23)</f>
        <v>86696</v>
      </c>
    </row>
    <row r="25" spans="1:10" s="9" customFormat="1" ht="24" customHeight="1">
      <c r="A25" s="9" t="s">
        <v>88</v>
      </c>
      <c r="E25" s="10">
        <v>474</v>
      </c>
      <c r="F25" s="10"/>
      <c r="G25" s="10">
        <v>46</v>
      </c>
      <c r="H25" s="10">
        <v>0</v>
      </c>
      <c r="I25" s="10">
        <v>0</v>
      </c>
      <c r="J25" s="11">
        <f>SUM(E25:I25)</f>
        <v>520</v>
      </c>
    </row>
    <row r="26" spans="1:10" s="9" customFormat="1" ht="24" customHeight="1">
      <c r="A26" s="9" t="s">
        <v>104</v>
      </c>
      <c r="E26" s="10">
        <v>0</v>
      </c>
      <c r="F26" s="10"/>
      <c r="G26" s="10">
        <v>0</v>
      </c>
      <c r="H26" s="10">
        <v>-6</v>
      </c>
      <c r="I26" s="10">
        <v>0</v>
      </c>
      <c r="J26" s="11">
        <f>SUM(E26:I26)</f>
        <v>-6</v>
      </c>
    </row>
    <row r="27" spans="1:10" s="9" customFormat="1" ht="24" customHeight="1">
      <c r="A27" s="9" t="s">
        <v>116</v>
      </c>
      <c r="E27" s="10"/>
      <c r="F27" s="10"/>
      <c r="G27" s="10"/>
      <c r="H27" s="10"/>
      <c r="I27" s="10">
        <v>-2242</v>
      </c>
      <c r="J27" s="11">
        <f>SUM(E27:I27)</f>
        <v>-2242</v>
      </c>
    </row>
    <row r="28" spans="1:10" s="9" customFormat="1" ht="24" customHeight="1">
      <c r="A28" s="9" t="s">
        <v>95</v>
      </c>
      <c r="E28" s="41">
        <v>0</v>
      </c>
      <c r="F28" s="41"/>
      <c r="G28" s="41">
        <v>0</v>
      </c>
      <c r="H28" s="41">
        <v>0</v>
      </c>
      <c r="I28" s="41">
        <v>16476</v>
      </c>
      <c r="J28" s="42">
        <f>SUM(E28:I28)</f>
        <v>16476</v>
      </c>
    </row>
    <row r="29" spans="1:10" s="39" customFormat="1" ht="24" customHeight="1" thickBot="1">
      <c r="A29" s="39" t="s">
        <v>115</v>
      </c>
      <c r="E29" s="12">
        <f aca="true" t="shared" si="1" ref="E29:J29">SUM(E24:E28)</f>
        <v>62287</v>
      </c>
      <c r="F29" s="12">
        <f t="shared" si="1"/>
        <v>0</v>
      </c>
      <c r="G29" s="12">
        <f t="shared" si="1"/>
        <v>795</v>
      </c>
      <c r="H29" s="12">
        <f t="shared" si="1"/>
        <v>-6</v>
      </c>
      <c r="I29" s="12">
        <f t="shared" si="1"/>
        <v>38368</v>
      </c>
      <c r="J29" s="12">
        <f t="shared" si="1"/>
        <v>101444</v>
      </c>
    </row>
    <row r="30" spans="5:10" s="9" customFormat="1" ht="24" customHeight="1" thickTop="1">
      <c r="E30" s="41"/>
      <c r="F30" s="41"/>
      <c r="G30" s="41"/>
      <c r="H30" s="41"/>
      <c r="I30" s="41"/>
      <c r="J30" s="41"/>
    </row>
    <row r="31" ht="3" customHeight="1"/>
    <row r="32" spans="2:8" ht="12.75">
      <c r="B32" s="43"/>
      <c r="C32" s="43"/>
      <c r="D32" s="43"/>
      <c r="E32" s="43"/>
      <c r="F32" s="43"/>
      <c r="G32" s="43"/>
      <c r="H32" s="43"/>
    </row>
    <row r="34" ht="12.75">
      <c r="A34" s="44"/>
    </row>
    <row r="50" spans="1:10" ht="12.75">
      <c r="A50" s="2"/>
      <c r="B50" s="65"/>
      <c r="C50" s="65"/>
      <c r="D50" s="65"/>
      <c r="E50" s="65"/>
      <c r="F50" s="65"/>
      <c r="G50" s="65"/>
      <c r="H50" s="65"/>
      <c r="I50" s="65"/>
      <c r="J50" s="65"/>
    </row>
    <row r="51" spans="2:10" ht="12.75">
      <c r="B51" s="65"/>
      <c r="C51" s="65"/>
      <c r="D51" s="65"/>
      <c r="E51" s="65"/>
      <c r="F51" s="65"/>
      <c r="G51" s="65"/>
      <c r="H51" s="65"/>
      <c r="I51" s="65"/>
      <c r="J51" s="65"/>
    </row>
    <row r="56" ht="12.75" customHeight="1"/>
  </sheetData>
  <mergeCells count="1">
    <mergeCell ref="B50:J51"/>
  </mergeCells>
  <printOptions horizontalCentered="1"/>
  <pageMargins left="0.26" right="0.22" top="0.5" bottom="0.75" header="0.25" footer="0.5"/>
  <pageSetup fitToHeight="1" fitToWidth="1" horizontalDpi="600" verticalDpi="600" orientation="portrait" paperSize="9" scale="80" r:id="rId1"/>
  <headerFooter alignWithMargins="0">
    <oddFooter>&amp;L&amp;"Arial Narrow,Bold"The Condensed Consolidated Changes in Equity Statement should be read in conjunction with the Annual Financial Report for the year ended 30 June 2004.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FY05 Q3_Interim Financial Statements 31032005</dc:title>
  <dc:subject/>
  <dc:creator>Padini Holdings Berhad</dc:creator>
  <cp:keywords/>
  <dc:description/>
  <cp:lastModifiedBy>System Administrator</cp:lastModifiedBy>
  <cp:lastPrinted>2005-05-25T08:59:53Z</cp:lastPrinted>
  <dcterms:created xsi:type="dcterms:W3CDTF">2002-11-25T07:34:22Z</dcterms:created>
  <dcterms:modified xsi:type="dcterms:W3CDTF">2005-05-26T07:58:07Z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-1768574075</vt:i4>
  </property>
  <property fmtid="{D5CDD505-2E9C-101B-9397-08002B2CF9AE}" pid="3" name="_EmailSubject">
    <vt:lpwstr>QTR 2 REPORTS </vt:lpwstr>
  </property>
  <property fmtid="{D5CDD505-2E9C-101B-9397-08002B2CF9AE}" pid="4" name="_AuthorEmail">
    <vt:lpwstr>ctj_ysh@tm.net.my</vt:lpwstr>
  </property>
  <property fmtid="{D5CDD505-2E9C-101B-9397-08002B2CF9AE}" pid="5" name="_AuthorEmailDisplayName">
    <vt:lpwstr>ctj_ysh</vt:lpwstr>
  </property>
  <property fmtid="{D5CDD505-2E9C-101B-9397-08002B2CF9AE}" pid="6" name="_ReviewingToolsShownOnce">
    <vt:lpwstr/>
  </property>
</Properties>
</file>